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Hoedt\Documents\R&amp;D\Microsens\Documents\"/>
    </mc:Choice>
  </mc:AlternateContent>
  <bookViews>
    <workbookView xWindow="0" yWindow="0" windowWidth="23970" windowHeight="12360"/>
  </bookViews>
  <sheets>
    <sheet name="PreFace" sheetId="3" r:id="rId1"/>
    <sheet name="Calculation" sheetId="1" r:id="rId2"/>
    <sheet name="Information"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1" l="1"/>
  <c r="H22" i="1" s="1"/>
  <c r="H13" i="1"/>
  <c r="F15" i="1"/>
  <c r="I10" i="1"/>
  <c r="J10" i="1"/>
  <c r="H6" i="1"/>
  <c r="J6" i="1" s="1"/>
  <c r="H7" i="1"/>
  <c r="I7" i="1" s="1"/>
  <c r="H8" i="1"/>
  <c r="J8" i="1" s="1"/>
  <c r="H10" i="1"/>
  <c r="H11" i="1"/>
  <c r="H5" i="1"/>
  <c r="J5" i="1" s="1"/>
  <c r="J11" i="1"/>
  <c r="I11" i="1"/>
  <c r="J19" i="1"/>
  <c r="I19" i="1"/>
  <c r="J13" i="1"/>
  <c r="I13" i="1"/>
  <c r="J7" i="1" l="1"/>
  <c r="I5" i="1"/>
  <c r="I6" i="1"/>
  <c r="I8" i="1"/>
  <c r="J15" i="1"/>
  <c r="J21" i="1" s="1"/>
  <c r="J22" i="1" s="1"/>
  <c r="H15" i="1"/>
  <c r="I15" i="1" l="1"/>
  <c r="I21" i="1" s="1"/>
  <c r="I22" i="1" s="1"/>
</calcChain>
</file>

<file path=xl/sharedStrings.xml><?xml version="1.0" encoding="utf-8"?>
<sst xmlns="http://schemas.openxmlformats.org/spreadsheetml/2006/main" count="71" uniqueCount="70">
  <si>
    <t>Smart Capacity Tool</t>
  </si>
  <si>
    <t>SLC v2</t>
  </si>
  <si>
    <t>SLC v3</t>
  </si>
  <si>
    <t>SLC v4</t>
  </si>
  <si>
    <t>Amount</t>
  </si>
  <si>
    <t>CSLC v4</t>
  </si>
  <si>
    <t>Actor Count</t>
  </si>
  <si>
    <t>Sensor Count</t>
  </si>
  <si>
    <t>Totals</t>
  </si>
  <si>
    <t>Smart Director</t>
  </si>
  <si>
    <t>Possible Devices</t>
  </si>
  <si>
    <t>Possible Actors</t>
  </si>
  <si>
    <t>Possible Sensors</t>
  </si>
  <si>
    <t>Usage Ratio</t>
  </si>
  <si>
    <t>LED Channel</t>
  </si>
  <si>
    <t>SIOC v1</t>
  </si>
  <si>
    <t>SDIOC v1</t>
  </si>
  <si>
    <t>Device</t>
  </si>
  <si>
    <t>Type</t>
  </si>
  <si>
    <t>User Input</t>
  </si>
  <si>
    <t>SLC-Sensors</t>
  </si>
  <si>
    <t>Resources</t>
  </si>
  <si>
    <t>LED Channels</t>
  </si>
  <si>
    <t>Capacity Calculation</t>
  </si>
  <si>
    <t>Note:128 sensors set aside for GUI</t>
  </si>
  <si>
    <t>Note: Sensors do not count as devices</t>
  </si>
  <si>
    <t>SmartDirector App</t>
  </si>
  <si>
    <t>Max number of Sensor Groups</t>
  </si>
  <si>
    <t>SmartOffice describes the overall system</t>
  </si>
  <si>
    <t>Max number of physical devices</t>
  </si>
  <si>
    <t>A physical device refers to one device address. An SLC with 1 port is 1 device, a CSLC with 24 ports is also 1 device. An EnOcean element is one device. A light sensor, being connected to a CSLC does not count as an extra device. A light sensor via EnOcean would count as device.</t>
  </si>
  <si>
    <t>(384)</t>
  </si>
  <si>
    <t>Every sensor value account for one table entry. It does not make a difference wheather the sensor is connected to a physical device (like an SLC) or reported soly via MQTT or perhaps ModBus.</t>
  </si>
  <si>
    <t>The active elements of the embedded graphical user interface are also stored as sensors. One button is one sensor. Therefore about 128 entries are set aside for the GUI. This limits the sensors to 384.</t>
  </si>
  <si>
    <t>Max number of Sensors</t>
  </si>
  <si>
    <t>Sensor values are not used directly by the system. Instead there are sensor groups that hold on e of many sensors of the same type. For example there may be several light sensors in a room. By grouping them an average is created and used for further processing.
The groups are serve another imporant aspect. The groups decouple a possible physical dependancy and thus allow use of different access technologies in a uniform way.</t>
  </si>
  <si>
    <t>Max number of Actors</t>
  </si>
  <si>
    <t>Every actor value account for one table entry. It does not make a difference wheather the actor is connected to a physical device (like an SLC) or is acted upon via MQTT or perhaps ModBus.</t>
  </si>
  <si>
    <t>Most often not a single light is controlled by itself. Therefore, actors like the sensors are grouped. All members of a group need to be of the same type (attribute) and are controlled together.  For example lights connected to single port SLC can be in the same group as light connected to a multichannel CSLC. They will seemlessly work in parallel.</t>
  </si>
  <si>
    <t>Max number of Actor Groups</t>
  </si>
  <si>
    <t xml:space="preserve">For example it may be possible to connect 60x CSLC result in 1440 light ports. But there is also the limit of number of actors with is 512.
It appear there are not enough actor resources - but why? 
This is because the system must cater for a large varity of application solutions.
When many low channel count devices are used, then the device count may be the limit, not the number of actors. Example: 60x SLC_v2 = 60 actors of out 512. </t>
  </si>
  <si>
    <t>A device typically support not just one type of actor or sensor. A SLC_V4 for example offers 6 light ports. So it takes 6 actors to control the dimlevel.
But it also offers 6x the ramp time which defines how quickly the individual lights follow changes (to appear more pleasing to the eye). In additon it reports 6x the power consumption of the lights plus possibly sensor values which are connected.</t>
  </si>
  <si>
    <r>
      <rPr>
        <b/>
        <sz val="11"/>
        <color theme="1"/>
        <rFont val="Calibri"/>
        <family val="2"/>
        <scheme val="minor"/>
      </rPr>
      <t xml:space="preserve">This tool is designed to help with the assessment of system limits. </t>
    </r>
    <r>
      <rPr>
        <sz val="11"/>
        <color theme="1"/>
        <rFont val="Calibri"/>
        <family val="2"/>
        <scheme val="minor"/>
      </rPr>
      <t xml:space="preserve">
</t>
    </r>
    <r>
      <rPr>
        <sz val="11"/>
        <color rgb="FFFF0000"/>
        <rFont val="Calibri"/>
        <family val="2"/>
        <scheme val="minor"/>
      </rPr>
      <t>Every limit needs to be considered</t>
    </r>
    <r>
      <rPr>
        <sz val="11"/>
        <color theme="1"/>
        <rFont val="Calibri"/>
        <family val="2"/>
        <scheme val="minor"/>
      </rPr>
      <t>.</t>
    </r>
  </si>
  <si>
    <t>Since it is difficult to oversee all these dependencies, 
use this tool while designing an application.</t>
  </si>
  <si>
    <t>SmartOffice System Limits</t>
  </si>
  <si>
    <t>SmartOffice Core</t>
  </si>
  <si>
    <t>Number of Light Zones</t>
  </si>
  <si>
    <t>The app can control 12 individual light zones. Lights in the same zone act together. Typically a zone is one room, or a section of a room.</t>
  </si>
  <si>
    <t>Number of lights in a zone</t>
  </si>
  <si>
    <t>12 *</t>
  </si>
  <si>
    <t>LED panel types</t>
  </si>
  <si>
    <t xml:space="preserve">For a normal LED, one light port is required. When dual tone lights are specified, two light ports are used per defined light. When RGB is selected, 3 light ports are used per light. Example: 12 lights in a DUAL_TONE zone result in 24 channels or a full CSLC being used. </t>
  </si>
  <si>
    <t xml:space="preserve">One climate control zone can be specified. Such a zone requires the use of one complete SIOC.  </t>
  </si>
  <si>
    <t>Number of Blinds Zones</t>
  </si>
  <si>
    <t>Number of Climate Zones</t>
  </si>
  <si>
    <t xml:space="preserve">Two separate sets of blinds can be controlled. </t>
  </si>
  <si>
    <t>Number of Blinds in a zones</t>
  </si>
  <si>
    <t>Number of Switched Devices</t>
  </si>
  <si>
    <t>Up to 8 relay pins or EnOcean wall outlets can be controlled. If EnOcean is used also power consumtion per outlet is recorded.</t>
  </si>
  <si>
    <t>Number of Buttons</t>
  </si>
  <si>
    <t>8/32</t>
  </si>
  <si>
    <t>Push buttons can be used to select preset scenes. Every individual button is counted. Smart IO controller or EnOcean buttons are supported. With EnOcean up to 8 four-button units can be used.</t>
  </si>
  <si>
    <t>Scenes</t>
  </si>
  <si>
    <t>A scene is a preset that can change the lighting, the blinds and the device outlets. A scene can change all items or just a subset. The scene is the building block for operation. Scenes can be invoked via physical buttons, the GUI or via remote access via various means including MQTT.</t>
  </si>
  <si>
    <t xml:space="preserve">SmartDirector permits automated setup of up to 12 lights within a single group. 
This limit can be overridden with manual configuration if needed. In this case the limit is defined by the lenght of the associated_devices string. </t>
  </si>
  <si>
    <t>Each blind zone can support 8 individual blind motors.
This limit can be overridden with manual configuration if needed. In this case the limit is defined by the lenght of the associated_devices string.</t>
  </si>
  <si>
    <t>Number of Rooms</t>
  </si>
  <si>
    <t>The concept of a room is used to determine which light zones turn off togehter when a room is not occupied for while. Also, each room can have an individual GUI page with unique buttons. Thus only buttons(-&gt; scenes) which affect the current room are shown.</t>
  </si>
  <si>
    <t>The SmartDirector contains the logic that makes up the room automation. It contains many presets that can be fine tuned according to needs.</t>
  </si>
  <si>
    <t>STANDARD
DUALTONE
RGB</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</si>
</sst>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4"/>
      <color theme="0"/>
      <name val="Calibri"/>
      <family val="2"/>
      <scheme val="minor"/>
    </font>
    <font>
      <b/>
      <sz val="18"/>
      <color theme="1"/>
      <name val="Calibri"/>
      <family val="2"/>
      <scheme val="minor"/>
    </font>
    <font>
      <sz val="9"/>
      <color theme="1"/>
      <name val="Calibri"/>
      <family val="2"/>
      <scheme val="minor"/>
    </font>
    <font>
      <sz val="14"/>
      <color theme="1"/>
      <name val="Calibri"/>
      <family val="2"/>
      <scheme val="minor"/>
    </font>
    <font>
      <sz val="11"/>
      <color rgb="FFFF0000"/>
      <name val="Calibri"/>
      <family val="2"/>
      <scheme val="minor"/>
    </font>
    <font>
      <b/>
      <sz val="16"/>
      <color theme="1"/>
      <name val="Calibri"/>
      <family val="2"/>
      <scheme val="minor"/>
    </font>
    <font>
      <i/>
      <sz val="11"/>
      <color theme="1"/>
      <name val="Calibri"/>
      <family val="2"/>
      <scheme val="minor"/>
    </font>
  </fonts>
  <fills count="15">
    <fill>
      <patternFill patternType="none"/>
    </fill>
    <fill>
      <patternFill patternType="gray125"/>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C9DAFF"/>
        <bgColor indexed="64"/>
      </patternFill>
    </fill>
    <fill>
      <patternFill patternType="solid">
        <fgColor theme="0"/>
        <bgColor indexed="64"/>
      </patternFill>
    </fill>
    <fill>
      <patternFill patternType="solid">
        <fgColor rgb="FFEFF4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5" fillId="0" borderId="0" xfId="0" applyFont="1"/>
    <xf numFmtId="0" fontId="0" fillId="0" borderId="0" xfId="0" applyAlignment="1">
      <alignment wrapText="1"/>
    </xf>
    <xf numFmtId="0" fontId="0" fillId="3" borderId="0" xfId="0" applyFill="1" applyAlignment="1">
      <alignment horizontal="center" wrapText="1"/>
    </xf>
    <xf numFmtId="0" fontId="0" fillId="7" borderId="0" xfId="0" applyFill="1" applyAlignment="1">
      <alignment horizontal="center" wrapText="1"/>
    </xf>
    <xf numFmtId="0" fontId="0" fillId="9" borderId="0" xfId="0" applyFill="1" applyAlignment="1">
      <alignment horizontal="center" wrapText="1"/>
    </xf>
    <xf numFmtId="0" fontId="0" fillId="0" borderId="0" xfId="0" applyFont="1"/>
    <xf numFmtId="0" fontId="5" fillId="0" borderId="0" xfId="0" applyFont="1" applyAlignment="1">
      <alignment wrapText="1"/>
    </xf>
    <xf numFmtId="0" fontId="0" fillId="0" borderId="0" xfId="0" applyAlignment="1">
      <alignment horizontal="center"/>
    </xf>
    <xf numFmtId="0" fontId="2" fillId="0" borderId="0" xfId="0" applyFont="1" applyAlignment="1">
      <alignment horizontal="center" wrapText="1"/>
    </xf>
    <xf numFmtId="0" fontId="2" fillId="4" borderId="0" xfId="0" applyFont="1" applyFill="1" applyAlignment="1">
      <alignment horizontal="center" wrapText="1"/>
    </xf>
    <xf numFmtId="0" fontId="2" fillId="7" borderId="0" xfId="0" applyFont="1" applyFill="1" applyAlignment="1">
      <alignment horizontal="center" wrapText="1"/>
    </xf>
    <xf numFmtId="0" fontId="2" fillId="9" borderId="0" xfId="0" applyFont="1" applyFill="1" applyAlignment="1">
      <alignment horizontal="center" wrapText="1"/>
    </xf>
    <xf numFmtId="0" fontId="4" fillId="0" borderId="0" xfId="0" applyFont="1" applyAlignment="1">
      <alignment horizontal="center"/>
    </xf>
    <xf numFmtId="0" fontId="4" fillId="0" borderId="0" xfId="0" applyFont="1" applyFill="1" applyBorder="1"/>
    <xf numFmtId="0" fontId="5" fillId="0" borderId="0" xfId="0" applyFont="1" applyAlignment="1"/>
    <xf numFmtId="0" fontId="2" fillId="0" borderId="3" xfId="0" applyFont="1" applyBorder="1"/>
    <xf numFmtId="0" fontId="2" fillId="11" borderId="0" xfId="0" applyFont="1" applyFill="1" applyAlignment="1">
      <alignment horizontal="center" wrapText="1"/>
    </xf>
    <xf numFmtId="0" fontId="2" fillId="0" borderId="0" xfId="0" applyFont="1" applyAlignment="1">
      <alignment horizontal="center" vertical="center" wrapText="1"/>
    </xf>
    <xf numFmtId="0" fontId="2" fillId="11" borderId="0" xfId="0" applyFont="1" applyFill="1" applyAlignment="1">
      <alignment horizontal="center" vertical="center" wrapText="1"/>
    </xf>
    <xf numFmtId="0" fontId="7" fillId="10" borderId="0" xfId="0" applyFont="1" applyFill="1"/>
    <xf numFmtId="0" fontId="3" fillId="10" borderId="0" xfId="0" applyFont="1" applyFill="1"/>
    <xf numFmtId="0" fontId="5" fillId="12" borderId="0" xfId="0" applyFont="1" applyFill="1"/>
    <xf numFmtId="0" fontId="4" fillId="12" borderId="0" xfId="0" applyFont="1" applyFill="1" applyAlignment="1">
      <alignment horizontal="center"/>
    </xf>
    <xf numFmtId="0" fontId="8" fillId="0" borderId="0" xfId="0" applyFont="1" applyAlignment="1">
      <alignment vertical="center"/>
    </xf>
    <xf numFmtId="0" fontId="0" fillId="0" borderId="3" xfId="0" applyBorder="1"/>
    <xf numFmtId="0" fontId="2" fillId="0" borderId="3" xfId="0" applyFont="1" applyBorder="1" applyAlignment="1">
      <alignment horizontal="center"/>
    </xf>
    <xf numFmtId="0" fontId="0" fillId="6" borderId="0" xfId="0" applyFill="1" applyAlignment="1">
      <alignment horizontal="center"/>
    </xf>
    <xf numFmtId="0" fontId="0" fillId="8" borderId="0" xfId="0" applyFill="1" applyAlignment="1">
      <alignment horizontal="center"/>
    </xf>
    <xf numFmtId="0" fontId="0" fillId="5" borderId="0" xfId="0" applyFill="1" applyAlignment="1">
      <alignment horizontal="center"/>
    </xf>
    <xf numFmtId="0" fontId="2" fillId="6" borderId="3" xfId="0" applyFont="1" applyFill="1" applyBorder="1" applyAlignment="1">
      <alignment horizontal="center"/>
    </xf>
    <xf numFmtId="0" fontId="2" fillId="8" borderId="3" xfId="0" applyFont="1" applyFill="1" applyBorder="1" applyAlignment="1">
      <alignment horizontal="center"/>
    </xf>
    <xf numFmtId="0" fontId="2" fillId="5" borderId="3" xfId="0" applyFont="1" applyFill="1" applyBorder="1" applyAlignment="1">
      <alignment horizontal="center"/>
    </xf>
    <xf numFmtId="0" fontId="0" fillId="2" borderId="0" xfId="1" applyNumberFormat="1" applyFont="1" applyFill="1" applyAlignment="1">
      <alignment horizontal="center"/>
    </xf>
    <xf numFmtId="0" fontId="9" fillId="0" borderId="0" xfId="0" applyFont="1"/>
    <xf numFmtId="0" fontId="9" fillId="0" borderId="0" xfId="0" applyFont="1" applyAlignment="1">
      <alignment vertical="top"/>
    </xf>
    <xf numFmtId="0" fontId="6" fillId="0" borderId="4" xfId="0" applyFont="1" applyBorder="1"/>
    <xf numFmtId="0" fontId="6" fillId="0" borderId="5" xfId="0" applyFont="1" applyBorder="1"/>
    <xf numFmtId="0" fontId="10" fillId="0" borderId="5" xfId="0" applyFont="1" applyBorder="1"/>
    <xf numFmtId="0" fontId="6" fillId="0" borderId="5" xfId="1" applyNumberFormat="1" applyFont="1" applyBorder="1" applyAlignment="1">
      <alignment horizontal="center"/>
    </xf>
    <xf numFmtId="1" fontId="6" fillId="0" borderId="5" xfId="1" applyNumberFormat="1" applyFont="1" applyBorder="1" applyAlignment="1">
      <alignment horizontal="center"/>
    </xf>
    <xf numFmtId="1" fontId="6" fillId="0" borderId="6" xfId="1" applyNumberFormat="1" applyFont="1" applyBorder="1" applyAlignment="1">
      <alignment horizontal="center"/>
    </xf>
    <xf numFmtId="0" fontId="10" fillId="0" borderId="7" xfId="0" applyFont="1" applyBorder="1"/>
    <xf numFmtId="0" fontId="10" fillId="0" borderId="8" xfId="0" applyFont="1" applyBorder="1"/>
    <xf numFmtId="9" fontId="6" fillId="0" borderId="8" xfId="1" applyFont="1" applyBorder="1" applyAlignment="1">
      <alignment horizontal="center"/>
    </xf>
    <xf numFmtId="9" fontId="6" fillId="0" borderId="9" xfId="1" applyFont="1" applyBorder="1" applyAlignment="1">
      <alignment horizontal="center"/>
    </xf>
    <xf numFmtId="0" fontId="0" fillId="13" borderId="0" xfId="0" applyFill="1" applyAlignment="1">
      <alignment horizontal="left" vertical="center" wrapText="1"/>
    </xf>
    <xf numFmtId="0" fontId="8" fillId="13" borderId="0" xfId="0" applyFont="1" applyFill="1" applyAlignment="1">
      <alignment vertical="center"/>
    </xf>
    <xf numFmtId="0" fontId="2" fillId="13" borderId="0" xfId="0" applyFont="1" applyFill="1" applyAlignment="1">
      <alignment horizontal="left" vertic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Alignment="1" applyProtection="1">
      <alignment horizontal="center"/>
      <protection locked="0"/>
    </xf>
    <xf numFmtId="0" fontId="12" fillId="13" borderId="0" xfId="0" applyFont="1" applyFill="1" applyAlignment="1">
      <alignment vertical="top"/>
    </xf>
    <xf numFmtId="0" fontId="0" fillId="13" borderId="0" xfId="0" applyFill="1" applyAlignment="1">
      <alignment horizontal="center" vertical="top"/>
    </xf>
    <xf numFmtId="0" fontId="0" fillId="13" borderId="0" xfId="0" applyFill="1" applyAlignment="1">
      <alignment vertical="top"/>
    </xf>
    <xf numFmtId="0" fontId="0" fillId="13" borderId="0" xfId="0" applyFill="1" applyAlignment="1">
      <alignment vertical="top" wrapText="1"/>
    </xf>
    <xf numFmtId="0" fontId="5" fillId="13" borderId="0" xfId="0" applyFont="1" applyFill="1" applyAlignment="1">
      <alignment vertical="top"/>
    </xf>
    <xf numFmtId="0" fontId="13" fillId="13" borderId="0" xfId="0" applyFont="1" applyFill="1" applyAlignment="1">
      <alignment vertical="top" wrapText="1"/>
    </xf>
    <xf numFmtId="0" fontId="13" fillId="13" borderId="0" xfId="0" applyFont="1" applyFill="1" applyAlignment="1">
      <alignment vertical="top"/>
    </xf>
    <xf numFmtId="0" fontId="0" fillId="14" borderId="10" xfId="0" applyFill="1" applyBorder="1" applyAlignment="1">
      <alignment vertical="top"/>
    </xf>
    <xf numFmtId="0" fontId="0" fillId="14" borderId="10" xfId="0" applyFill="1" applyBorder="1" applyAlignment="1">
      <alignment horizontal="center" vertical="top"/>
    </xf>
    <xf numFmtId="0" fontId="0" fillId="14" borderId="10" xfId="0" applyFill="1" applyBorder="1" applyAlignment="1">
      <alignment vertical="top" wrapText="1"/>
    </xf>
    <xf numFmtId="0" fontId="0" fillId="14" borderId="3" xfId="0" applyFill="1" applyBorder="1" applyAlignment="1">
      <alignment vertical="top"/>
    </xf>
    <xf numFmtId="0" fontId="0" fillId="14" borderId="3" xfId="0" applyFill="1" applyBorder="1" applyAlignment="1">
      <alignment horizontal="center" vertical="top"/>
    </xf>
    <xf numFmtId="0" fontId="0" fillId="14" borderId="3" xfId="0" applyFill="1" applyBorder="1" applyAlignment="1">
      <alignment vertical="top" wrapText="1"/>
    </xf>
    <xf numFmtId="0" fontId="0" fillId="14" borderId="3" xfId="0" applyFill="1" applyBorder="1" applyAlignment="1">
      <alignment horizontal="center" vertical="top" wrapText="1"/>
    </xf>
    <xf numFmtId="0" fontId="0" fillId="14" borderId="0" xfId="0" applyFill="1" applyBorder="1" applyAlignment="1">
      <alignment vertical="top"/>
    </xf>
    <xf numFmtId="0" fontId="0" fillId="14" borderId="0" xfId="0" applyFill="1" applyBorder="1" applyAlignment="1">
      <alignment horizontal="center" vertical="top"/>
    </xf>
    <xf numFmtId="0" fontId="0" fillId="14" borderId="0" xfId="0" applyFill="1" applyBorder="1" applyAlignment="1">
      <alignment vertical="top" wrapText="1"/>
    </xf>
    <xf numFmtId="0" fontId="0" fillId="14" borderId="3" xfId="0" quotePrefix="1" applyFill="1" applyBorder="1" applyAlignment="1">
      <alignment horizontal="center" vertical="top"/>
    </xf>
    <xf numFmtId="0" fontId="0" fillId="14" borderId="0" xfId="0" applyFill="1" applyAlignment="1">
      <alignment vertical="top"/>
    </xf>
    <xf numFmtId="0" fontId="0" fillId="14" borderId="0" xfId="0" applyFill="1" applyAlignment="1">
      <alignment horizontal="center" vertical="top"/>
    </xf>
    <xf numFmtId="0" fontId="0" fillId="14" borderId="0" xfId="0" applyFill="1" applyAlignment="1">
      <alignment vertical="top" wrapText="1"/>
    </xf>
    <xf numFmtId="0" fontId="0" fillId="14" borderId="10" xfId="0" quotePrefix="1" applyFill="1" applyBorder="1" applyAlignment="1">
      <alignment horizontal="center" vertical="top"/>
    </xf>
  </cellXfs>
  <cellStyles count="2">
    <cellStyle name="Prozent" xfId="1" builtinId="5"/>
    <cellStyle name="Standard" xfId="0" builtinId="0"/>
  </cellStyles>
  <dxfs count="0"/>
  <tableStyles count="0" defaultTableStyle="TableStyleMedium2" defaultPivotStyle="PivotStyleLight16"/>
  <colors>
    <mruColors>
      <color rgb="FFEFF4FF"/>
      <color rgb="FFC9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2:B20"/>
  <sheetViews>
    <sheetView tabSelected="1" workbookViewId="0">
      <selection activeCell="B4" sqref="B4"/>
    </sheetView>
  </sheetViews>
  <sheetFormatPr baseColWidth="10" defaultColWidth="56.85546875" defaultRowHeight="18.75" customHeight="1" x14ac:dyDescent="0.25"/>
  <cols>
    <col min="1" max="1" width="20.140625" style="46" customWidth="1"/>
    <col min="2" max="2" width="69.5703125" style="46" customWidth="1"/>
    <col min="3" max="16384" width="56.85546875" style="46"/>
  </cols>
  <sheetData>
    <row r="2" spans="2:2" ht="18.75" customHeight="1" x14ac:dyDescent="0.25">
      <c r="B2" s="47" t="s">
        <v>0</v>
      </c>
    </row>
    <row r="4" spans="2:2" ht="35.25" customHeight="1" x14ac:dyDescent="0.25">
      <c r="B4" s="46" t="s">
        <v>42</v>
      </c>
    </row>
    <row r="5" spans="2:2" ht="11.25" customHeight="1" x14ac:dyDescent="0.25"/>
    <row r="6" spans="2:2" ht="156.75" customHeight="1" x14ac:dyDescent="0.25">
      <c r="B6" s="46" t="s">
        <v>40</v>
      </c>
    </row>
    <row r="7" spans="2:2" ht="9" customHeight="1" x14ac:dyDescent="0.25"/>
    <row r="8" spans="2:2" ht="96.75" customHeight="1" x14ac:dyDescent="0.25">
      <c r="B8" s="46" t="s">
        <v>41</v>
      </c>
    </row>
    <row r="9" spans="2:2" ht="19.5" customHeight="1" x14ac:dyDescent="0.25"/>
    <row r="10" spans="2:2" ht="35.25" customHeight="1" x14ac:dyDescent="0.25">
      <c r="B10" s="48" t="s">
        <v>43</v>
      </c>
    </row>
    <row r="11" spans="2:2" ht="35.25" customHeight="1" x14ac:dyDescent="0.25"/>
    <row r="12" spans="2:2" ht="35.25" customHeight="1" x14ac:dyDescent="0.25"/>
    <row r="13" spans="2:2" ht="35.25" customHeight="1" x14ac:dyDescent="0.25"/>
    <row r="14" spans="2:2" ht="35.25" customHeight="1" x14ac:dyDescent="0.25"/>
    <row r="15" spans="2:2" ht="35.25" customHeight="1" x14ac:dyDescent="0.25"/>
    <row r="16" spans="2:2" ht="35.25" customHeight="1" x14ac:dyDescent="0.25"/>
    <row r="17" ht="35.25" customHeight="1" x14ac:dyDescent="0.25"/>
    <row r="18" ht="35.25" customHeight="1" x14ac:dyDescent="0.25"/>
    <row r="19" ht="35.25" customHeight="1" x14ac:dyDescent="0.25"/>
    <row r="20" ht="35.25" customHeight="1" x14ac:dyDescent="0.25"/>
  </sheetData>
  <sheetProtection sheet="1" objects="1" scenarios="1"/>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2D050"/>
  </sheetPr>
  <dimension ref="C2:K22"/>
  <sheetViews>
    <sheetView showGridLines="0" zoomScaleNormal="100" workbookViewId="0">
      <selection activeCell="I14" sqref="I14"/>
    </sheetView>
  </sheetViews>
  <sheetFormatPr baseColWidth="10" defaultRowHeight="15" x14ac:dyDescent="0.25"/>
  <cols>
    <col min="3" max="3" width="12.7109375" customWidth="1"/>
    <col min="4" max="4" width="11" customWidth="1"/>
    <col min="5" max="5" width="7.5703125" customWidth="1"/>
    <col min="6" max="6" width="13.42578125" customWidth="1"/>
    <col min="7" max="7" width="8.5703125" customWidth="1"/>
    <col min="8" max="8" width="10.42578125" customWidth="1"/>
    <col min="9" max="9" width="10.5703125" customWidth="1"/>
    <col min="10" max="10" width="9.7109375" customWidth="1"/>
  </cols>
  <sheetData>
    <row r="2" spans="3:10" ht="33.75" customHeight="1" x14ac:dyDescent="0.25">
      <c r="C2" s="24" t="s">
        <v>0</v>
      </c>
    </row>
    <row r="3" spans="3:10" ht="18.75" x14ac:dyDescent="0.3">
      <c r="C3" s="20" t="s">
        <v>17</v>
      </c>
      <c r="D3" s="21"/>
      <c r="F3" s="20" t="s">
        <v>19</v>
      </c>
      <c r="H3" s="20" t="s">
        <v>21</v>
      </c>
      <c r="I3" s="20"/>
      <c r="J3" s="20"/>
    </row>
    <row r="4" spans="3:10" ht="30.75" customHeight="1" thickBot="1" x14ac:dyDescent="0.3">
      <c r="C4" s="19" t="s">
        <v>18</v>
      </c>
      <c r="D4" s="17" t="s">
        <v>14</v>
      </c>
      <c r="E4" s="9"/>
      <c r="F4" s="18" t="s">
        <v>4</v>
      </c>
      <c r="G4" s="2"/>
      <c r="H4" s="10" t="s">
        <v>22</v>
      </c>
      <c r="I4" s="11" t="s">
        <v>6</v>
      </c>
      <c r="J4" s="12" t="s">
        <v>7</v>
      </c>
    </row>
    <row r="5" spans="3:10" ht="16.5" thickBot="1" x14ac:dyDescent="0.3">
      <c r="C5" s="22" t="s">
        <v>1</v>
      </c>
      <c r="D5" s="23">
        <v>1</v>
      </c>
      <c r="E5" s="13"/>
      <c r="F5" s="49">
        <v>0</v>
      </c>
      <c r="H5" s="27">
        <f>F5*D5</f>
        <v>0</v>
      </c>
      <c r="I5" s="28">
        <f>H5*2</f>
        <v>0</v>
      </c>
      <c r="J5" s="29">
        <f>H5*1</f>
        <v>0</v>
      </c>
    </row>
    <row r="6" spans="3:10" ht="16.5" thickBot="1" x14ac:dyDescent="0.3">
      <c r="C6" s="22" t="s">
        <v>2</v>
      </c>
      <c r="D6" s="23">
        <v>2</v>
      </c>
      <c r="E6" s="13"/>
      <c r="F6" s="49">
        <v>0</v>
      </c>
      <c r="H6" s="27">
        <f>F6*D6</f>
        <v>0</v>
      </c>
      <c r="I6" s="28">
        <f>H6*2</f>
        <v>0</v>
      </c>
      <c r="J6" s="29">
        <f t="shared" ref="J6:J8" si="0">H6*1</f>
        <v>0</v>
      </c>
    </row>
    <row r="7" spans="3:10" ht="16.5" thickBot="1" x14ac:dyDescent="0.3">
      <c r="C7" s="22" t="s">
        <v>3</v>
      </c>
      <c r="D7" s="23">
        <v>6</v>
      </c>
      <c r="E7" s="13"/>
      <c r="F7" s="49">
        <v>0</v>
      </c>
      <c r="H7" s="27">
        <f>F7*D7</f>
        <v>0</v>
      </c>
      <c r="I7" s="28">
        <f>H7*2</f>
        <v>0</v>
      </c>
      <c r="J7" s="29">
        <f t="shared" si="0"/>
        <v>0</v>
      </c>
    </row>
    <row r="8" spans="3:10" ht="16.5" thickBot="1" x14ac:dyDescent="0.3">
      <c r="C8" s="22" t="s">
        <v>5</v>
      </c>
      <c r="D8" s="23">
        <v>24</v>
      </c>
      <c r="E8" s="13"/>
      <c r="F8" s="50">
        <v>0</v>
      </c>
      <c r="H8" s="27">
        <f>F8*D8</f>
        <v>0</v>
      </c>
      <c r="I8" s="28">
        <f>H8*2</f>
        <v>0</v>
      </c>
      <c r="J8" s="29">
        <f t="shared" si="0"/>
        <v>0</v>
      </c>
    </row>
    <row r="9" spans="3:10" ht="10.5" customHeight="1" thickBot="1" x14ac:dyDescent="0.3">
      <c r="C9" s="1"/>
      <c r="D9" s="13"/>
      <c r="E9" s="13"/>
      <c r="F9" s="51"/>
      <c r="H9" s="8"/>
      <c r="I9" s="8"/>
      <c r="J9" s="8"/>
    </row>
    <row r="10" spans="3:10" ht="16.5" thickBot="1" x14ac:dyDescent="0.3">
      <c r="C10" s="22" t="s">
        <v>15</v>
      </c>
      <c r="D10" s="23">
        <v>0</v>
      </c>
      <c r="E10" s="13"/>
      <c r="F10" s="49">
        <v>0</v>
      </c>
      <c r="H10" s="27">
        <f>F10*D10</f>
        <v>0</v>
      </c>
      <c r="I10" s="28">
        <f>F10*4</f>
        <v>0</v>
      </c>
      <c r="J10" s="29">
        <f>F10*10</f>
        <v>0</v>
      </c>
    </row>
    <row r="11" spans="3:10" ht="16.5" thickBot="1" x14ac:dyDescent="0.3">
      <c r="C11" s="22" t="s">
        <v>16</v>
      </c>
      <c r="D11" s="23">
        <v>0</v>
      </c>
      <c r="E11" s="13"/>
      <c r="F11" s="50">
        <v>0</v>
      </c>
      <c r="H11" s="27">
        <f>F11*D11</f>
        <v>0</v>
      </c>
      <c r="I11" s="28">
        <f>F11*8</f>
        <v>0</v>
      </c>
      <c r="J11" s="29">
        <f>F11*10</f>
        <v>0</v>
      </c>
    </row>
    <row r="12" spans="3:10" ht="10.5" customHeight="1" thickBot="1" x14ac:dyDescent="0.3">
      <c r="D12" s="6"/>
      <c r="E12" s="6"/>
      <c r="F12" s="51"/>
      <c r="H12" s="8"/>
      <c r="I12" s="8"/>
      <c r="J12" s="8"/>
    </row>
    <row r="13" spans="3:10" ht="16.5" thickBot="1" x14ac:dyDescent="0.3">
      <c r="C13" s="22" t="s">
        <v>20</v>
      </c>
      <c r="D13" s="22"/>
      <c r="E13" s="14"/>
      <c r="F13" s="49">
        <v>0</v>
      </c>
      <c r="H13" s="27">
        <f>F13*0</f>
        <v>0</v>
      </c>
      <c r="I13" s="28">
        <f>F13*1</f>
        <v>0</v>
      </c>
      <c r="J13" s="29">
        <f>F13*4</f>
        <v>0</v>
      </c>
    </row>
    <row r="14" spans="3:10" ht="28.5" customHeight="1" x14ac:dyDescent="0.25">
      <c r="C14" s="35" t="s">
        <v>25</v>
      </c>
      <c r="H14" s="27"/>
      <c r="I14" s="28"/>
      <c r="J14" s="29"/>
    </row>
    <row r="15" spans="3:10" x14ac:dyDescent="0.25">
      <c r="C15" s="16" t="s">
        <v>8</v>
      </c>
      <c r="D15" s="25"/>
      <c r="E15" s="25"/>
      <c r="F15" s="26">
        <f>SUM(F5:F13)</f>
        <v>0</v>
      </c>
      <c r="G15" s="25"/>
      <c r="H15" s="30">
        <f>SUM(H5:H8)</f>
        <v>0</v>
      </c>
      <c r="I15" s="31">
        <f>SUM(I5:I13)</f>
        <v>0</v>
      </c>
      <c r="J15" s="32">
        <f>SUM(J5:J13)</f>
        <v>0</v>
      </c>
    </row>
    <row r="17" spans="3:11" ht="18.75" x14ac:dyDescent="0.3">
      <c r="C17" s="20" t="s">
        <v>23</v>
      </c>
      <c r="D17" s="20"/>
      <c r="E17" s="20"/>
      <c r="F17" s="20"/>
      <c r="G17" s="20"/>
      <c r="H17" s="20"/>
      <c r="I17" s="20"/>
      <c r="J17" s="20"/>
    </row>
    <row r="18" spans="3:11" ht="30.75" thickBot="1" x14ac:dyDescent="0.3">
      <c r="H18" s="3" t="s">
        <v>10</v>
      </c>
      <c r="I18" s="4" t="s">
        <v>11</v>
      </c>
      <c r="J18" s="5" t="s">
        <v>12</v>
      </c>
    </row>
    <row r="19" spans="3:11" ht="16.5" thickBot="1" x14ac:dyDescent="0.3">
      <c r="C19" s="15" t="s">
        <v>9</v>
      </c>
      <c r="D19" s="7"/>
      <c r="E19" s="7"/>
      <c r="F19" s="49">
        <v>1</v>
      </c>
      <c r="H19" s="33">
        <v>64</v>
      </c>
      <c r="I19" s="28">
        <f>F19*512</f>
        <v>512</v>
      </c>
      <c r="J19" s="29">
        <f>(F19*512)-128</f>
        <v>384</v>
      </c>
      <c r="K19" s="34" t="s">
        <v>24</v>
      </c>
    </row>
    <row r="20" spans="3:11" ht="16.5" thickBot="1" x14ac:dyDescent="0.3">
      <c r="C20" s="1"/>
      <c r="D20" s="1"/>
      <c r="E20" s="1"/>
    </row>
    <row r="21" spans="3:11" ht="18.75" x14ac:dyDescent="0.3">
      <c r="C21" s="36" t="s">
        <v>13</v>
      </c>
      <c r="D21" s="37"/>
      <c r="E21" s="37"/>
      <c r="F21" s="37"/>
      <c r="G21" s="38"/>
      <c r="H21" s="39">
        <f>(F5+F6+F7+F8+F10+F11)/H19*100</f>
        <v>0</v>
      </c>
      <c r="I21" s="40">
        <f>I15/I19*100</f>
        <v>0</v>
      </c>
      <c r="J21" s="41">
        <f>J15/J19*100</f>
        <v>0</v>
      </c>
    </row>
    <row r="22" spans="3:11" ht="19.5" thickBot="1" x14ac:dyDescent="0.35">
      <c r="C22" s="42"/>
      <c r="D22" s="43"/>
      <c r="E22" s="43"/>
      <c r="F22" s="43"/>
      <c r="G22" s="43"/>
      <c r="H22" s="44">
        <f>H21/100</f>
        <v>0</v>
      </c>
      <c r="I22" s="44">
        <f t="shared" ref="I22:J22" si="1">I21/100</f>
        <v>0</v>
      </c>
      <c r="J22" s="45">
        <f t="shared" si="1"/>
        <v>0</v>
      </c>
    </row>
  </sheetData>
  <sheetProtection sheet="1" objects="1" scenarios="1"/>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 id="{1D5E996A-0355-442C-AC81-D6C32E462419}">
            <x14:iconSet showValue="0" custom="1">
              <x14:cfvo type="percent">
                <xm:f>0</xm:f>
              </x14:cfvo>
              <x14:cfvo type="num">
                <xm:f>70</xm:f>
              </x14:cfvo>
              <x14:cfvo type="num">
                <xm:f>90</xm:f>
              </x14:cfvo>
              <x14:cfIcon iconSet="3Symbols2" iconId="2"/>
              <x14:cfIcon iconSet="3TrafficLights1" iconId="1"/>
              <x14:cfIcon iconSet="3TrafficLights1" iconId="0"/>
            </x14:iconSet>
          </x14:cfRule>
          <xm:sqref>H21:J21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B3:D30"/>
  <sheetViews>
    <sheetView workbookViewId="0">
      <selection activeCell="D11" sqref="D11"/>
    </sheetView>
  </sheetViews>
  <sheetFormatPr baseColWidth="10" defaultRowHeight="15" x14ac:dyDescent="0.25"/>
  <cols>
    <col min="1" max="1" width="18" style="54" customWidth="1"/>
    <col min="2" max="2" width="29.140625" style="54" customWidth="1"/>
    <col min="3" max="3" width="11.42578125" style="53"/>
    <col min="4" max="4" width="74.5703125" style="54" customWidth="1"/>
    <col min="5" max="16384" width="11.42578125" style="54"/>
  </cols>
  <sheetData>
    <row r="3" spans="2:4" ht="21" x14ac:dyDescent="0.25">
      <c r="B3" s="52" t="s">
        <v>44</v>
      </c>
    </row>
    <row r="6" spans="2:4" ht="15.75" x14ac:dyDescent="0.25">
      <c r="B6" s="56" t="s">
        <v>45</v>
      </c>
      <c r="D6" s="58" t="s">
        <v>28</v>
      </c>
    </row>
    <row r="7" spans="2:4" x14ac:dyDescent="0.25">
      <c r="B7" s="70"/>
      <c r="C7" s="71"/>
      <c r="D7" s="70"/>
    </row>
    <row r="8" spans="2:4" ht="65.25" customHeight="1" x14ac:dyDescent="0.25">
      <c r="B8" s="59" t="s">
        <v>29</v>
      </c>
      <c r="C8" s="60">
        <v>64</v>
      </c>
      <c r="D8" s="61" t="s">
        <v>30</v>
      </c>
    </row>
    <row r="9" spans="2:4" ht="49.5" customHeight="1" x14ac:dyDescent="0.25">
      <c r="B9" s="70" t="s">
        <v>34</v>
      </c>
      <c r="C9" s="71">
        <v>512</v>
      </c>
      <c r="D9" s="72" t="s">
        <v>32</v>
      </c>
    </row>
    <row r="10" spans="2:4" ht="53.25" customHeight="1" x14ac:dyDescent="0.25">
      <c r="B10" s="59"/>
      <c r="C10" s="73" t="s">
        <v>31</v>
      </c>
      <c r="D10" s="61" t="s">
        <v>33</v>
      </c>
    </row>
    <row r="11" spans="2:4" ht="124.5" customHeight="1" x14ac:dyDescent="0.25">
      <c r="B11" s="62" t="s">
        <v>27</v>
      </c>
      <c r="C11" s="63">
        <v>128</v>
      </c>
      <c r="D11" s="64" t="s">
        <v>35</v>
      </c>
    </row>
    <row r="12" spans="2:4" ht="49.5" customHeight="1" x14ac:dyDescent="0.25">
      <c r="B12" s="59" t="s">
        <v>36</v>
      </c>
      <c r="C12" s="60">
        <v>512</v>
      </c>
      <c r="D12" s="61" t="s">
        <v>37</v>
      </c>
    </row>
    <row r="13" spans="2:4" ht="78" customHeight="1" x14ac:dyDescent="0.25">
      <c r="B13" s="59" t="s">
        <v>39</v>
      </c>
      <c r="C13" s="60">
        <v>128</v>
      </c>
      <c r="D13" s="61" t="s">
        <v>38</v>
      </c>
    </row>
    <row r="14" spans="2:4" x14ac:dyDescent="0.25">
      <c r="D14" s="55"/>
    </row>
    <row r="15" spans="2:4" x14ac:dyDescent="0.25">
      <c r="D15" s="55"/>
    </row>
    <row r="16" spans="2:4" x14ac:dyDescent="0.25">
      <c r="D16" s="55"/>
    </row>
    <row r="17" spans="2:4" ht="30" x14ac:dyDescent="0.25">
      <c r="B17" s="56" t="s">
        <v>26</v>
      </c>
      <c r="D17" s="57" t="s">
        <v>68</v>
      </c>
    </row>
    <row r="18" spans="2:4" ht="35.25" customHeight="1" x14ac:dyDescent="0.25">
      <c r="B18" s="59" t="s">
        <v>46</v>
      </c>
      <c r="C18" s="60">
        <v>12</v>
      </c>
      <c r="D18" s="61" t="s">
        <v>47</v>
      </c>
    </row>
    <row r="19" spans="2:4" ht="50.25" customHeight="1" x14ac:dyDescent="0.25">
      <c r="B19" s="62" t="s">
        <v>48</v>
      </c>
      <c r="C19" s="63" t="s">
        <v>49</v>
      </c>
      <c r="D19" s="64" t="s">
        <v>64</v>
      </c>
    </row>
    <row r="20" spans="2:4" ht="66" customHeight="1" x14ac:dyDescent="0.25">
      <c r="B20" s="62" t="s">
        <v>50</v>
      </c>
      <c r="C20" s="65" t="s">
        <v>69</v>
      </c>
      <c r="D20" s="64" t="s">
        <v>51</v>
      </c>
    </row>
    <row r="21" spans="2:4" x14ac:dyDescent="0.25">
      <c r="B21" s="66"/>
      <c r="C21" s="67"/>
      <c r="D21" s="68"/>
    </row>
    <row r="22" spans="2:4" ht="35.25" customHeight="1" x14ac:dyDescent="0.25">
      <c r="B22" s="59" t="s">
        <v>54</v>
      </c>
      <c r="C22" s="60">
        <v>1</v>
      </c>
      <c r="D22" s="61" t="s">
        <v>52</v>
      </c>
    </row>
    <row r="23" spans="2:4" x14ac:dyDescent="0.25">
      <c r="B23" s="66" t="s">
        <v>53</v>
      </c>
      <c r="C23" s="67">
        <v>2</v>
      </c>
      <c r="D23" s="68" t="s">
        <v>55</v>
      </c>
    </row>
    <row r="24" spans="2:4" ht="48.75" customHeight="1" x14ac:dyDescent="0.25">
      <c r="B24" s="59" t="s">
        <v>56</v>
      </c>
      <c r="C24" s="60">
        <v>8</v>
      </c>
      <c r="D24" s="61" t="s">
        <v>65</v>
      </c>
    </row>
    <row r="25" spans="2:4" ht="34.5" customHeight="1" x14ac:dyDescent="0.25">
      <c r="B25" s="62" t="s">
        <v>57</v>
      </c>
      <c r="C25" s="63">
        <v>8</v>
      </c>
      <c r="D25" s="64" t="s">
        <v>58</v>
      </c>
    </row>
    <row r="26" spans="2:4" ht="49.5" customHeight="1" x14ac:dyDescent="0.25">
      <c r="B26" s="62" t="s">
        <v>59</v>
      </c>
      <c r="C26" s="69" t="s">
        <v>60</v>
      </c>
      <c r="D26" s="64" t="s">
        <v>61</v>
      </c>
    </row>
    <row r="27" spans="2:4" x14ac:dyDescent="0.25">
      <c r="B27" s="66"/>
      <c r="C27" s="67"/>
      <c r="D27" s="68"/>
    </row>
    <row r="28" spans="2:4" ht="66.75" customHeight="1" x14ac:dyDescent="0.25">
      <c r="B28" s="59" t="s">
        <v>62</v>
      </c>
      <c r="C28" s="60">
        <v>30</v>
      </c>
      <c r="D28" s="61" t="s">
        <v>63</v>
      </c>
    </row>
    <row r="29" spans="2:4" ht="67.5" customHeight="1" x14ac:dyDescent="0.25">
      <c r="B29" s="59" t="s">
        <v>66</v>
      </c>
      <c r="C29" s="60">
        <v>12</v>
      </c>
      <c r="D29" s="61" t="s">
        <v>67</v>
      </c>
    </row>
    <row r="30" spans="2:4" x14ac:dyDescent="0.25">
      <c r="D30" s="55"/>
    </row>
  </sheetData>
  <sheetProtection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PreFace</vt:lpstr>
      <vt:lpstr>Calculation</vt:lpstr>
      <vt:lpstr>Information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Hoedt</dc:creator>
  <cp:lastModifiedBy>Eric Hoedt</cp:lastModifiedBy>
  <dcterms:created xsi:type="dcterms:W3CDTF">2021-12-16T13:27:53Z</dcterms:created>
  <dcterms:modified xsi:type="dcterms:W3CDTF">2022-02-24T12:49:20Z</dcterms:modified>
</cp:coreProperties>
</file>